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Лист1" sheetId="1" r:id="rId1"/>
    <sheet name="2018" sheetId="2" r:id="rId2"/>
    <sheet name="Лист2" sheetId="3" r:id="rId3"/>
    <sheet name="Лист3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<sst xmlns="http://schemas.openxmlformats.org/spreadsheetml/2006/main" count="68" uniqueCount="27">
  <si>
    <t>(наименование территориальной сетевой организации)</t>
  </si>
  <si>
    <t>Наименование показателя</t>
  </si>
  <si>
    <t>Ед.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</si>
  <si>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</si>
  <si>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</si>
  <si>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</si>
  <si>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</si>
  <si>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</si>
  <si>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</si>
  <si>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</si>
  <si>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тыс. кВт ч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</si>
  <si>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</si>
  <si>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</si>
  <si>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</si>
  <si>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</si>
  <si>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</si>
  <si>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Фактические потери электроэнергии</t>
  </si>
  <si>
    <t>%</t>
  </si>
  <si>
    <t>Протяженность линий (воздушных и кабельных) электропередачи в одноцепном выражении</t>
  </si>
  <si>
    <t>км</t>
  </si>
  <si>
    <t>Протяженность воздушных линий электропередачи в одноцепном выражении</t>
  </si>
  <si>
    <t>Соотношение протяженности воздушных и кабельных линий электропередачи в одноцепном выражении (доля ВЛ)</t>
  </si>
  <si>
    <t>Норматив потерь электроэнергии по приказу Минэнерго России от 30.09.2014 № 674</t>
  </si>
  <si>
    <t>Базовый период (2016 год)</t>
  </si>
  <si>
    <t>Определение величины и уровня потерь электроэнергии при ее передаче по электрическим сетям ТСО ООО "Архсвет" в 2017 г.</t>
  </si>
  <si>
    <t>Определение величины и уровня потерь электроэнергии при ее передаче по электрическим сетям ТСО ООО "Архсвет" в 2018 г.</t>
  </si>
  <si>
    <r>
      <t>Базовый период</t>
    </r>
    <r>
      <rPr>
        <sz val="11"/>
        <rFont val="Times New Roman"/>
        <family val="1"/>
      </rPr>
      <t xml:space="preserve"> (2018 год</t>
    </r>
    <r>
      <rPr>
        <sz val="11"/>
        <color indexed="6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</si>
</sst>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ahoma"/>
      <family val="2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15000000596046448"/>
      <name val="Times New Roman"/>
      <family val="1"/>
    </font>
    <font>
      <b/>
      <sz val="12"/>
      <color theme="1" tint="0.1500000059604644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theme="4" tint="0.7999500036239624"/>
      </patternFill>
    </fill>
    <fill>
      <patternFill patternType="lightUp">
        <bgColor theme="6" tint="0.799950003623962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53" applyFont="1" applyBorder="1" applyAlignment="1" applyProtection="1">
      <alignment vertical="center"/>
      <protection/>
    </xf>
    <xf numFmtId="49" fontId="41" fillId="0" borderId="0" xfId="52" applyFont="1" applyBorder="1" applyAlignment="1" applyProtection="1">
      <alignment horizontal="right" vertical="center"/>
      <protection/>
    </xf>
    <xf numFmtId="0" fontId="41" fillId="0" borderId="10" xfId="54" applyFont="1" applyBorder="1" applyAlignment="1" applyProtection="1">
      <alignment horizontal="center" vertical="center" wrapText="1"/>
      <protection/>
    </xf>
    <xf numFmtId="0" fontId="41" fillId="0" borderId="10" xfId="53" applyFont="1" applyBorder="1" applyAlignment="1" applyProtection="1">
      <alignment horizontal="center" vertical="center" wrapText="1"/>
      <protection/>
    </xf>
    <xf numFmtId="49" fontId="41" fillId="0" borderId="10" xfId="52" applyFont="1" applyBorder="1" applyAlignment="1" applyProtection="1">
      <alignment vertical="center" wrapText="1"/>
      <protection/>
    </xf>
    <xf numFmtId="49" fontId="41" fillId="0" borderId="10" xfId="52" applyFont="1" applyBorder="1" applyAlignment="1" applyProtection="1">
      <alignment horizontal="center" vertical="center" wrapText="1"/>
      <protection/>
    </xf>
    <xf numFmtId="4" fontId="41" fillId="4" borderId="10" xfId="52" applyNumberFormat="1" applyFont="1" applyFill="1" applyBorder="1" applyAlignment="1" applyProtection="1">
      <alignment horizontal="right" vertical="center"/>
      <protection/>
    </xf>
    <xf numFmtId="4" fontId="41" fillId="2" borderId="10" xfId="52" applyNumberFormat="1" applyFont="1" applyFill="1" applyBorder="1" applyAlignment="1" applyProtection="1">
      <alignment horizontal="right" vertical="center"/>
      <protection locked="0"/>
    </xf>
    <xf numFmtId="4" fontId="41" fillId="33" borderId="10" xfId="52" applyNumberFormat="1" applyFont="1" applyFill="1" applyBorder="1" applyAlignment="1" applyProtection="1">
      <alignment horizontal="right" vertical="center"/>
      <protection locked="0"/>
    </xf>
    <xf numFmtId="4" fontId="41" fillId="34" borderId="10" xfId="52" applyNumberFormat="1" applyFont="1" applyFill="1" applyBorder="1" applyAlignment="1" applyProtection="1">
      <alignment horizontal="right" vertical="center"/>
      <protection/>
    </xf>
    <xf numFmtId="0" fontId="41" fillId="0" borderId="10" xfId="54" applyFont="1" applyBorder="1" applyAlignment="1" applyProtection="1">
      <alignment horizontal="center" vertical="center" wrapText="1"/>
      <protection/>
    </xf>
    <xf numFmtId="49" fontId="41" fillId="0" borderId="10" xfId="52" applyFont="1" applyFill="1" applyBorder="1" applyAlignment="1" applyProtection="1">
      <alignment horizontal="center" vertical="center" wrapText="1"/>
      <protection/>
    </xf>
    <xf numFmtId="49" fontId="41" fillId="0" borderId="11" xfId="52" applyFont="1" applyBorder="1" applyAlignment="1" applyProtection="1">
      <alignment horizontal="left" vertical="top" wrapText="1"/>
      <protection/>
    </xf>
    <xf numFmtId="49" fontId="41" fillId="0" borderId="12" xfId="52" applyFont="1" applyBorder="1" applyAlignment="1" applyProtection="1">
      <alignment horizontal="left" vertical="top" wrapText="1"/>
      <protection/>
    </xf>
    <xf numFmtId="0" fontId="42" fillId="0" borderId="13" xfId="55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1" fillId="0" borderId="10" xfId="54" applyFont="1" applyBorder="1" applyAlignment="1" applyProtection="1">
      <alignment horizontal="center" vertical="center" wrapText="1"/>
      <protection/>
    </xf>
    <xf numFmtId="4" fontId="24" fillId="35" borderId="10" xfId="52" applyNumberFormat="1" applyFont="1" applyFill="1" applyBorder="1" applyAlignment="1" applyProtection="1">
      <alignment horizontal="right" vertical="center"/>
      <protection locked="0"/>
    </xf>
    <xf numFmtId="4" fontId="24" fillId="35" borderId="10" xfId="5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3.7109375" style="0" customWidth="1"/>
    <col min="2" max="2" width="12.57421875" style="0" customWidth="1"/>
    <col min="3" max="3" width="12.8515625" style="0" customWidth="1"/>
    <col min="4" max="4" width="14.00390625" style="0" customWidth="1"/>
    <col min="5" max="5" width="18.421875" style="0" customWidth="1"/>
    <col min="6" max="6" width="19.00390625" style="0" customWidth="1"/>
    <col min="7" max="7" width="18.421875" style="0" customWidth="1"/>
  </cols>
  <sheetData>
    <row r="1" spans="1:7" ht="15.75">
      <c r="A1" s="15" t="s">
        <v>24</v>
      </c>
      <c r="B1" s="15"/>
      <c r="C1" s="15"/>
      <c r="D1" s="15"/>
      <c r="E1" s="15"/>
      <c r="F1" s="15"/>
      <c r="G1" s="15"/>
    </row>
    <row r="2" spans="1:7" ht="15.75">
      <c r="A2" s="16" t="s">
        <v>0</v>
      </c>
      <c r="B2" s="17"/>
      <c r="C2" s="17"/>
      <c r="D2" s="17"/>
      <c r="E2" s="17"/>
      <c r="F2" s="17"/>
      <c r="G2" s="17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8" t="s">
        <v>1</v>
      </c>
      <c r="B4" s="18" t="s">
        <v>2</v>
      </c>
      <c r="C4" s="18" t="s">
        <v>3</v>
      </c>
      <c r="D4" s="18" t="s">
        <v>4</v>
      </c>
      <c r="E4" s="18"/>
      <c r="F4" s="18"/>
      <c r="G4" s="18"/>
    </row>
    <row r="5" spans="1:7" ht="15">
      <c r="A5" s="18"/>
      <c r="B5" s="18"/>
      <c r="C5" s="18"/>
      <c r="D5" s="3" t="s">
        <v>5</v>
      </c>
      <c r="E5" s="3" t="s">
        <v>6</v>
      </c>
      <c r="F5" s="3" t="s">
        <v>7</v>
      </c>
      <c r="G5" s="3" t="s">
        <v>8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">
      <c r="A7" s="12" t="s">
        <v>23</v>
      </c>
      <c r="B7" s="12"/>
      <c r="C7" s="12"/>
      <c r="D7" s="12"/>
      <c r="E7" s="12"/>
      <c r="F7" s="12"/>
      <c r="G7" s="12"/>
    </row>
    <row r="8" spans="1:7" ht="33" customHeight="1">
      <c r="A8" s="5" t="s">
        <v>9</v>
      </c>
      <c r="B8" s="6" t="s">
        <v>10</v>
      </c>
      <c r="C8" s="7">
        <f>SUM(D8:G8)</f>
        <v>24808.483</v>
      </c>
      <c r="D8" s="7">
        <f>SUM(D9:D11)</f>
        <v>465.5637</v>
      </c>
      <c r="E8" s="7">
        <f>SUM(E9:E11)</f>
        <v>13188.8499</v>
      </c>
      <c r="F8" s="7">
        <f>SUM(F9:F11)</f>
        <v>11154.0694</v>
      </c>
      <c r="G8" s="7">
        <f>SUM(G9:G11)</f>
        <v>0</v>
      </c>
    </row>
    <row r="9" spans="1:7" ht="27" customHeight="1">
      <c r="A9" s="5" t="s">
        <v>11</v>
      </c>
      <c r="B9" s="6" t="s">
        <v>10</v>
      </c>
      <c r="C9" s="7">
        <f>SUM(D9:G9)</f>
        <v>0</v>
      </c>
      <c r="D9" s="8"/>
      <c r="E9" s="8"/>
      <c r="F9" s="8"/>
      <c r="G9" s="8"/>
    </row>
    <row r="10" spans="1:7" ht="26.25" customHeight="1">
      <c r="A10" s="5" t="s">
        <v>12</v>
      </c>
      <c r="B10" s="6" t="s">
        <v>10</v>
      </c>
      <c r="C10" s="7">
        <f>SUM(D10:G10)</f>
        <v>0</v>
      </c>
      <c r="D10" s="8"/>
      <c r="E10" s="8"/>
      <c r="F10" s="8"/>
      <c r="G10" s="8"/>
    </row>
    <row r="11" spans="1:7" ht="24" customHeight="1">
      <c r="A11" s="5" t="s">
        <v>13</v>
      </c>
      <c r="B11" s="6" t="s">
        <v>10</v>
      </c>
      <c r="C11" s="7">
        <f>SUM(D11:G11)</f>
        <v>24808.483</v>
      </c>
      <c r="D11" s="8">
        <v>465.5637</v>
      </c>
      <c r="E11" s="8">
        <v>13188.8499</v>
      </c>
      <c r="F11" s="8">
        <v>11154.0694</v>
      </c>
      <c r="G11" s="8"/>
    </row>
    <row r="12" spans="1:7" ht="32.25" customHeight="1">
      <c r="A12" s="5" t="s">
        <v>14</v>
      </c>
      <c r="B12" s="6" t="s">
        <v>10</v>
      </c>
      <c r="C12" s="7"/>
      <c r="D12" s="9"/>
      <c r="E12" s="8"/>
      <c r="F12" s="8"/>
      <c r="G12" s="8"/>
    </row>
    <row r="13" spans="1:7" ht="29.25" customHeight="1">
      <c r="A13" s="5" t="s">
        <v>15</v>
      </c>
      <c r="B13" s="6" t="s">
        <v>10</v>
      </c>
      <c r="C13" s="7">
        <f>C8</f>
        <v>24808.483</v>
      </c>
      <c r="D13" s="7">
        <f>D8+D12</f>
        <v>465.5637</v>
      </c>
      <c r="E13" s="7">
        <f>E8+E12</f>
        <v>13188.8499</v>
      </c>
      <c r="F13" s="7">
        <f>F8+F12</f>
        <v>11154.0694</v>
      </c>
      <c r="G13" s="7">
        <f>G8+G12</f>
        <v>0</v>
      </c>
    </row>
    <row r="14" spans="1:7" ht="24" customHeight="1">
      <c r="A14" s="13" t="s">
        <v>16</v>
      </c>
      <c r="B14" s="6" t="s">
        <v>10</v>
      </c>
      <c r="C14" s="7">
        <f>SUM(D14:G14)</f>
        <v>1598.2574</v>
      </c>
      <c r="D14" s="8">
        <v>23.4226</v>
      </c>
      <c r="E14" s="8">
        <v>876.6873</v>
      </c>
      <c r="F14" s="8">
        <v>698.1475</v>
      </c>
      <c r="G14" s="8"/>
    </row>
    <row r="15" spans="1:7" ht="21" customHeight="1">
      <c r="A15" s="14"/>
      <c r="B15" s="6" t="s">
        <v>17</v>
      </c>
      <c r="C15" s="7">
        <f>_xlfn.IFERROR(C14/C13*100,0)</f>
        <v>6.442382631779621</v>
      </c>
      <c r="D15" s="7">
        <f>_xlfn.IFERROR(D14/D13*100,0)</f>
        <v>5.031019385746784</v>
      </c>
      <c r="E15" s="7">
        <f>_xlfn.IFERROR(E14/E13*100,0)</f>
        <v>6.647185362235414</v>
      </c>
      <c r="F15" s="7">
        <f>_xlfn.IFERROR(F14/F13*100,0)</f>
        <v>6.259128170746364</v>
      </c>
      <c r="G15" s="7">
        <f>_xlfn.IFERROR(G14/G13*100,0)</f>
        <v>0</v>
      </c>
    </row>
    <row r="16" spans="1:7" ht="32.25" customHeight="1">
      <c r="A16" s="5" t="s">
        <v>18</v>
      </c>
      <c r="B16" s="6" t="s">
        <v>19</v>
      </c>
      <c r="C16" s="7">
        <v>25.136</v>
      </c>
      <c r="D16" s="8"/>
      <c r="E16" s="8">
        <v>3.04</v>
      </c>
      <c r="F16" s="8">
        <v>62.935</v>
      </c>
      <c r="G16" s="8"/>
    </row>
    <row r="17" spans="1:7" ht="30" customHeight="1">
      <c r="A17" s="5" t="s">
        <v>20</v>
      </c>
      <c r="B17" s="6" t="s">
        <v>19</v>
      </c>
      <c r="C17" s="7">
        <v>5.416</v>
      </c>
      <c r="D17" s="8"/>
      <c r="E17" s="8">
        <v>3.04</v>
      </c>
      <c r="F17" s="8">
        <v>10.617</v>
      </c>
      <c r="G17" s="8"/>
    </row>
    <row r="18" spans="1:7" ht="29.25" customHeight="1">
      <c r="A18" s="5" t="s">
        <v>21</v>
      </c>
      <c r="B18" s="6" t="s">
        <v>17</v>
      </c>
      <c r="C18" s="10"/>
      <c r="D18" s="7">
        <f>_xlfn.IFERROR(D17/D16*100,0)</f>
        <v>0</v>
      </c>
      <c r="E18" s="7">
        <f>_xlfn.IFERROR(E17/E16*100,0)</f>
        <v>100</v>
      </c>
      <c r="F18" s="7">
        <f>_xlfn.IFERROR(F17/F16*100,0)</f>
        <v>16.86978628743942</v>
      </c>
      <c r="G18" s="7">
        <f>_xlfn.IFERROR(G17/G16*100,0)</f>
        <v>0</v>
      </c>
    </row>
    <row r="19" spans="1:7" ht="39" customHeight="1">
      <c r="A19" s="5" t="s">
        <v>22</v>
      </c>
      <c r="B19" s="6" t="s">
        <v>17</v>
      </c>
      <c r="C19" s="10"/>
      <c r="D19" s="7">
        <v>2.07</v>
      </c>
      <c r="E19" s="7">
        <v>7.5</v>
      </c>
      <c r="F19" s="7">
        <v>6.12</v>
      </c>
      <c r="G19" s="7">
        <f>_xlfn.IFERROR(IF(AND(G$15/G$18&gt;0,G$15/G$18&lt;1000,G$20&lt;30),#REF!,IF(AND(G$15/G$18&gt;=1000,G$20&lt;30),#REF!,IF(AND(G$15/G$18&gt;0,G$15/G$18&lt;1000,G$20&gt;=30),#REF!,IF(AND(G$15/G$18&gt;=1000,G$20&gt;=30),#REF!,)))),0)</f>
        <v>0</v>
      </c>
    </row>
  </sheetData>
  <sheetProtection/>
  <mergeCells count="8">
    <mergeCell ref="A7:G7"/>
    <mergeCell ref="A14:A15"/>
    <mergeCell ref="A1:G1"/>
    <mergeCell ref="A2:G2"/>
    <mergeCell ref="A4:A5"/>
    <mergeCell ref="B4:B5"/>
    <mergeCell ref="C4:C5"/>
    <mergeCell ref="D4:G4"/>
  </mergeCells>
  <dataValidations count="7">
    <dataValidation type="decimal" operator="greaterThanOrEqual" allowBlank="1" showErrorMessage="1" errorTitle="Недопустимое значение" error="Отчетные потери должны быть положительными" sqref="C15:G15">
      <formula1>0</formula1>
    </dataValidation>
    <dataValidation type="decimal" allowBlank="1" showErrorMessage="1" errorTitle="Ошибка" error="Допускается ввод только действительных чисел!" sqref="C16:C19 C8:C14 D18:G19 D8:G13">
      <formula1>-999999999999999000000000</formula1>
      <formula2>9.99999999999999E+23</formula2>
    </dataValidation>
    <dataValidation type="decimal" allowBlank="1" showErrorMessage="1" errorTitle="Недопустимое значение" error="Отчетные потери должны быть положительными" sqref="D14:G14">
      <formula1>0</formula1>
      <formula2>D13</formula2>
    </dataValidation>
    <dataValidation type="decimal" operator="greaterThanOrEqual" allowBlank="1" showErrorMessage="1" errorTitle="Ошибка ввода" error="Сумма ВЛ и КЛ должна быть болшьше ВЛ" sqref="F16:G16">
      <formula1>F17</formula1>
    </dataValidation>
    <dataValidation type="decimal" operator="greaterThanOrEqual" allowBlank="1" showErrorMessage="1" errorTitle="Ошибка ввода!!!" error="Сумма ВЛ и КЛ должна быть болшьше ВЛ" sqref="D16:E16">
      <formula1>D17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E17:G17">
      <formula1>E16</formula1>
    </dataValidation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D17">
      <formula1>D16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3.7109375" style="0" customWidth="1"/>
    <col min="2" max="2" width="12.57421875" style="0" customWidth="1"/>
    <col min="3" max="3" width="12.8515625" style="0" customWidth="1"/>
    <col min="4" max="4" width="14.00390625" style="0" customWidth="1"/>
    <col min="5" max="5" width="18.421875" style="0" customWidth="1"/>
    <col min="6" max="6" width="19.00390625" style="0" customWidth="1"/>
    <col min="7" max="7" width="18.421875" style="0" customWidth="1"/>
  </cols>
  <sheetData>
    <row r="1" spans="1:7" ht="15.75">
      <c r="A1" s="15" t="s">
        <v>25</v>
      </c>
      <c r="B1" s="15"/>
      <c r="C1" s="15"/>
      <c r="D1" s="15"/>
      <c r="E1" s="15"/>
      <c r="F1" s="15"/>
      <c r="G1" s="15"/>
    </row>
    <row r="2" spans="1:7" ht="15.75">
      <c r="A2" s="16" t="s">
        <v>0</v>
      </c>
      <c r="B2" s="17"/>
      <c r="C2" s="17"/>
      <c r="D2" s="17"/>
      <c r="E2" s="17"/>
      <c r="F2" s="17"/>
      <c r="G2" s="17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8" t="s">
        <v>1</v>
      </c>
      <c r="B4" s="18" t="s">
        <v>2</v>
      </c>
      <c r="C4" s="18" t="s">
        <v>3</v>
      </c>
      <c r="D4" s="18" t="s">
        <v>4</v>
      </c>
      <c r="E4" s="18"/>
      <c r="F4" s="18"/>
      <c r="G4" s="18"/>
    </row>
    <row r="5" spans="1:7" ht="15">
      <c r="A5" s="18"/>
      <c r="B5" s="18"/>
      <c r="C5" s="18"/>
      <c r="D5" s="11" t="s">
        <v>5</v>
      </c>
      <c r="E5" s="11" t="s">
        <v>6</v>
      </c>
      <c r="F5" s="11" t="s">
        <v>7</v>
      </c>
      <c r="G5" s="11" t="s">
        <v>8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">
      <c r="A7" s="12" t="s">
        <v>26</v>
      </c>
      <c r="B7" s="12"/>
      <c r="C7" s="12"/>
      <c r="D7" s="12"/>
      <c r="E7" s="12"/>
      <c r="F7" s="12"/>
      <c r="G7" s="12"/>
    </row>
    <row r="8" spans="1:7" ht="33" customHeight="1">
      <c r="A8" s="5" t="s">
        <v>9</v>
      </c>
      <c r="B8" s="6" t="s">
        <v>10</v>
      </c>
      <c r="C8" s="7">
        <f>SUM(D8:G8)</f>
        <v>51637.08899999999</v>
      </c>
      <c r="D8" s="7">
        <f>SUM(D9:D11)</f>
        <v>14840.258</v>
      </c>
      <c r="E8" s="7">
        <f>SUM(E9:E11)</f>
        <v>17395.338</v>
      </c>
      <c r="F8" s="7">
        <f>SUM(F9:F11)</f>
        <v>17488.024</v>
      </c>
      <c r="G8" s="7">
        <f>SUM(G9:G11)</f>
        <v>1913.4689999999998</v>
      </c>
    </row>
    <row r="9" spans="1:7" ht="27" customHeight="1">
      <c r="A9" s="5" t="s">
        <v>11</v>
      </c>
      <c r="B9" s="6" t="s">
        <v>10</v>
      </c>
      <c r="C9" s="7">
        <f>SUM(D9:G9)</f>
        <v>0</v>
      </c>
      <c r="D9" s="8"/>
      <c r="E9" s="8"/>
      <c r="F9" s="8"/>
      <c r="G9" s="8"/>
    </row>
    <row r="10" spans="1:7" ht="26.25" customHeight="1">
      <c r="A10" s="5" t="s">
        <v>12</v>
      </c>
      <c r="B10" s="6" t="s">
        <v>10</v>
      </c>
      <c r="C10" s="7">
        <f>SUM(D10:G10)</f>
        <v>0</v>
      </c>
      <c r="D10" s="8"/>
      <c r="E10" s="8"/>
      <c r="F10" s="8"/>
      <c r="G10" s="8"/>
    </row>
    <row r="11" spans="1:7" ht="24" customHeight="1">
      <c r="A11" s="5" t="s">
        <v>13</v>
      </c>
      <c r="B11" s="6" t="s">
        <v>10</v>
      </c>
      <c r="C11" s="7">
        <f>SUM(D11:G11)</f>
        <v>51637.08899999999</v>
      </c>
      <c r="D11" s="8">
        <v>14840.258</v>
      </c>
      <c r="E11" s="8">
        <v>17395.338</v>
      </c>
      <c r="F11" s="8">
        <v>17488.024</v>
      </c>
      <c r="G11" s="8">
        <v>1913.4689999999998</v>
      </c>
    </row>
    <row r="12" spans="1:7" ht="32.25" customHeight="1">
      <c r="A12" s="5" t="s">
        <v>14</v>
      </c>
      <c r="B12" s="6" t="s">
        <v>10</v>
      </c>
      <c r="C12" s="7"/>
      <c r="D12" s="9"/>
      <c r="E12" s="8"/>
      <c r="F12" s="8"/>
      <c r="G12" s="8"/>
    </row>
    <row r="13" spans="1:7" ht="29.25" customHeight="1">
      <c r="A13" s="5" t="s">
        <v>15</v>
      </c>
      <c r="B13" s="6" t="s">
        <v>10</v>
      </c>
      <c r="C13" s="7">
        <f>SUM(D13:G13)</f>
        <v>48665.61994497</v>
      </c>
      <c r="D13" s="7">
        <v>0</v>
      </c>
      <c r="E13" s="7">
        <v>9133.95068</v>
      </c>
      <c r="F13" s="7">
        <v>30184.26326497</v>
      </c>
      <c r="G13" s="7">
        <v>9347.406</v>
      </c>
    </row>
    <row r="14" spans="1:7" ht="24" customHeight="1">
      <c r="A14" s="13" t="s">
        <v>16</v>
      </c>
      <c r="B14" s="6" t="s">
        <v>10</v>
      </c>
      <c r="C14" s="7">
        <f>SUM(D14:G14)</f>
        <v>2971.469</v>
      </c>
      <c r="D14" s="8">
        <v>318.905</v>
      </c>
      <c r="E14" s="8">
        <v>1112.536</v>
      </c>
      <c r="F14" s="8">
        <v>1239.761</v>
      </c>
      <c r="G14" s="8">
        <v>300.267</v>
      </c>
    </row>
    <row r="15" spans="1:7" ht="21" customHeight="1">
      <c r="A15" s="14"/>
      <c r="B15" s="6" t="s">
        <v>17</v>
      </c>
      <c r="C15" s="7">
        <f>_xlfn.IFERROR(C14/C13*100,0)</f>
        <v>6.105889544528707</v>
      </c>
      <c r="D15" s="7">
        <f>_xlfn.IFERROR(D14/D13*100,0)</f>
        <v>0</v>
      </c>
      <c r="E15" s="7">
        <f>_xlfn.IFERROR(E14/E13*100,0)</f>
        <v>12.180227800397978</v>
      </c>
      <c r="F15" s="7">
        <f>_xlfn.IFERROR(F14/F13*100,0)</f>
        <v>4.107309127000593</v>
      </c>
      <c r="G15" s="7">
        <f>_xlfn.IFERROR(G14/G13*100,0)</f>
        <v>3.2123029640522724</v>
      </c>
    </row>
    <row r="16" spans="1:7" ht="32.25" customHeight="1">
      <c r="A16" s="5" t="s">
        <v>18</v>
      </c>
      <c r="B16" s="6" t="s">
        <v>19</v>
      </c>
      <c r="C16" s="7">
        <f>SUM(D16:G16)</f>
        <v>237.861</v>
      </c>
      <c r="D16" s="19"/>
      <c r="E16" s="19">
        <v>3.19</v>
      </c>
      <c r="F16" s="19">
        <v>128.362</v>
      </c>
      <c r="G16" s="19">
        <v>106.309</v>
      </c>
    </row>
    <row r="17" spans="1:7" ht="30" customHeight="1">
      <c r="A17" s="5" t="s">
        <v>20</v>
      </c>
      <c r="B17" s="6" t="s">
        <v>19</v>
      </c>
      <c r="C17" s="7">
        <f>SUM(D17:G17)</f>
        <v>122.096</v>
      </c>
      <c r="D17" s="19"/>
      <c r="E17" s="19">
        <v>3.19</v>
      </c>
      <c r="F17" s="19">
        <v>24.107</v>
      </c>
      <c r="G17" s="19">
        <v>94.799</v>
      </c>
    </row>
    <row r="18" spans="1:7" ht="29.25" customHeight="1">
      <c r="A18" s="5" t="s">
        <v>21</v>
      </c>
      <c r="B18" s="6" t="s">
        <v>17</v>
      </c>
      <c r="C18" s="10"/>
      <c r="D18" s="20">
        <f>_xlfn.IFERROR(D17/D16*100,0)</f>
        <v>0</v>
      </c>
      <c r="E18" s="20">
        <f>_xlfn.IFERROR(E17/E16*100,0)</f>
        <v>100</v>
      </c>
      <c r="F18" s="20">
        <f>_xlfn.IFERROR(F17/F16*100,0)</f>
        <v>18.78048020442187</v>
      </c>
      <c r="G18" s="20">
        <f>_xlfn.IFERROR(G17/G16*100,0)</f>
        <v>89.1730709535411</v>
      </c>
    </row>
    <row r="19" spans="1:7" ht="39" customHeight="1">
      <c r="A19" s="5" t="s">
        <v>22</v>
      </c>
      <c r="B19" s="6" t="s">
        <v>17</v>
      </c>
      <c r="C19" s="10"/>
      <c r="D19" s="20">
        <v>2.07</v>
      </c>
      <c r="E19" s="20">
        <v>7.5</v>
      </c>
      <c r="F19" s="20">
        <v>6.12</v>
      </c>
      <c r="G19" s="20">
        <v>12.76</v>
      </c>
    </row>
  </sheetData>
  <sheetProtection/>
  <mergeCells count="8">
    <mergeCell ref="A7:G7"/>
    <mergeCell ref="A14:A15"/>
    <mergeCell ref="A1:G1"/>
    <mergeCell ref="A2:G2"/>
    <mergeCell ref="A4:A5"/>
    <mergeCell ref="B4:B5"/>
    <mergeCell ref="C4:C5"/>
    <mergeCell ref="D4:G4"/>
  </mergeCells>
  <dataValidations count="7"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D17">
      <formula1>D16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E17:F17">
      <formula1>E16</formula1>
    </dataValidation>
    <dataValidation type="decimal" operator="greaterThanOrEqual" allowBlank="1" showErrorMessage="1" errorTitle="Ошибка ввода!!!" error="Сумма ВЛ и КЛ должна быть болшьше ВЛ" sqref="D16:E16">
      <formula1>D17</formula1>
    </dataValidation>
    <dataValidation type="decimal" operator="greaterThanOrEqual" allowBlank="1" showErrorMessage="1" errorTitle="Ошибка ввода" error="Сумма ВЛ и КЛ должна быть болшьше ВЛ" sqref="F16:G16 G17">
      <formula1>F17</formula1>
    </dataValidation>
    <dataValidation type="decimal" allowBlank="1" showErrorMessage="1" errorTitle="Недопустимое значение" error="Отчетные потери должны быть положительными" sqref="D14:G14">
      <formula1>0</formula1>
      <formula2>D13</formula2>
    </dataValidation>
    <dataValidation type="decimal" allowBlank="1" showErrorMessage="1" errorTitle="Ошибка" error="Допускается ввод только действительных чисел!" sqref="C16:C19 C8:C14 D18:G19 D8:G13">
      <formula1>-999999999999999000000000</formula1>
      <formula2>9.99999999999999E+23</formula2>
    </dataValidation>
    <dataValidation type="decimal" operator="greaterThanOrEqual" allowBlank="1" showErrorMessage="1" errorTitle="Недопустимое значение" error="Отчетные потери должны быть положительными" sqref="C15:G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2016-02-26T13:23:47Z</dcterms:created>
  <dcterms:modified xsi:type="dcterms:W3CDTF">2019-02-26T09:40:13Z</dcterms:modified>
  <cp:category/>
  <cp:version/>
  <cp:contentType/>
  <cp:contentStatus/>
</cp:coreProperties>
</file>